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geçici sıralama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P15" i="1" s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P13" i="1" s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P11" i="1" s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P9" i="1" s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P7" i="1" s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P5" i="1" s="1"/>
  <c r="D5" i="1"/>
  <c r="C5" i="1"/>
  <c r="B5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4" i="1" l="1"/>
  <c r="P8" i="1"/>
  <c r="P10" i="1"/>
  <c r="P12" i="1"/>
  <c r="P14" i="1"/>
  <c r="P16" i="1"/>
  <c r="P6" i="1"/>
</calcChain>
</file>

<file path=xl/sharedStrings.xml><?xml version="1.0" encoding="utf-8"?>
<sst xmlns="http://schemas.openxmlformats.org/spreadsheetml/2006/main" count="34" uniqueCount="31">
  <si>
    <t>KAMU KONUTLARI YÖNETMELİĞİNE (4) SAYILI CETVELE GÖRE YAPILAN DEĞERLENDİRME
SONUCUNDA BEYANNAME SIRA CETVELİDİR.</t>
  </si>
  <si>
    <t>S.N.</t>
  </si>
  <si>
    <t>ADI SOYADI</t>
  </si>
  <si>
    <t>GÖREVİ</t>
  </si>
  <si>
    <t>BİRİMİ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</si>
  <si>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</si>
  <si>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</si>
  <si>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</si>
  <si>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</si>
  <si>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</si>
  <si>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</si>
  <si>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</si>
  <si>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</si>
  <si>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</si>
  <si>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</si>
  <si>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Bodrum</t>
  </si>
  <si>
    <t>TOPLAM
 PUAN</t>
  </si>
  <si>
    <t>NOT:</t>
  </si>
  <si>
    <t>PUAN DURUM AYNI OLAN GÖREVE BAŞLAMA GÜNLERİ ÖNCE OLANA SIRALAMADA ÖNCELİK VERİLMİŞTİR.</t>
  </si>
  <si>
    <t>Komisyon Başkanı</t>
  </si>
  <si>
    <t>Üye</t>
  </si>
  <si>
    <t>Halil TERZİ</t>
  </si>
  <si>
    <t>Yavuz DEMİR</t>
  </si>
  <si>
    <t>Hasan AKGÜL</t>
  </si>
  <si>
    <t>Umut ALTUNTAŞ</t>
  </si>
  <si>
    <t>Mustafa DÜZ</t>
  </si>
  <si>
    <t>Şube Müdürü</t>
  </si>
  <si>
    <t>H.B.D.Ç.P.And.Lisesi Müdürü</t>
  </si>
  <si>
    <t>Pazaryolu 75. Yıl Y.B.O. 
Müdür V.</t>
  </si>
  <si>
    <t>Konakyeri İlk ve Ortaokulu . 
Müdür V.</t>
  </si>
  <si>
    <t>Sefer Zengin İlkokulu 
Müdür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</si>
</sst>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Y&#305;l&#305;%20Lojman%20S&#305;ralamas&#305;%20&#304;&#351;lemleri%20liste%20&#304;l&#231;e%20Mem%20lojman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laroux"/>
      <sheetName val="laroux_2"/>
      <sheetName val="laroux_3"/>
      <sheetName val="laroux_4"/>
      <sheetName val="ana sayfa"/>
      <sheetName val="personel bilgi"/>
      <sheetName val="puan Sıralama"/>
      <sheetName val="Genel 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Yasemin ACAR</v>
          </cell>
          <cell r="C4" t="str">
            <v>Öğretmen</v>
          </cell>
          <cell r="D4" t="str">
            <v>Pazaryolu 75. Yıl Yatılı Bölge Ortaokulu</v>
          </cell>
          <cell r="E4">
            <v>0</v>
          </cell>
          <cell r="F4">
            <v>1</v>
          </cell>
          <cell r="G4">
            <v>4</v>
          </cell>
          <cell r="I4"/>
          <cell r="J4"/>
          <cell r="K4"/>
          <cell r="L4" t="str">
            <v>YOK</v>
          </cell>
          <cell r="M4">
            <v>0</v>
          </cell>
          <cell r="N4">
            <v>0</v>
          </cell>
          <cell r="O4">
            <v>20000</v>
          </cell>
          <cell r="P4">
            <v>1</v>
          </cell>
          <cell r="Q4">
            <v>0</v>
          </cell>
          <cell r="R4">
            <v>0</v>
          </cell>
          <cell r="S4">
            <v>0</v>
          </cell>
        </row>
        <row r="5">
          <cell r="B5" t="str">
            <v xml:space="preserve">Sönmez ÇİÇEK YAŞAR </v>
          </cell>
          <cell r="C5" t="str">
            <v>Öğretmen</v>
          </cell>
          <cell r="D5" t="str">
            <v>Hazık Mehmet Efendi İmam Hatip Ortaokulu</v>
          </cell>
          <cell r="E5">
            <v>0</v>
          </cell>
          <cell r="F5">
            <v>0</v>
          </cell>
          <cell r="G5">
            <v>2</v>
          </cell>
          <cell r="I5"/>
          <cell r="J5"/>
          <cell r="K5"/>
          <cell r="L5" t="str">
            <v>VAR</v>
          </cell>
          <cell r="M5">
            <v>1</v>
          </cell>
          <cell r="N5">
            <v>0</v>
          </cell>
          <cell r="O5">
            <v>20000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 t="str">
            <v>Serenay ATAY</v>
          </cell>
          <cell r="C6" t="str">
            <v>Öğretmen</v>
          </cell>
          <cell r="D6" t="str">
            <v>Pazaryolu 75. Yıl Yatılı Bölge Ortaokulu</v>
          </cell>
          <cell r="E6">
            <v>0</v>
          </cell>
          <cell r="F6">
            <v>1</v>
          </cell>
          <cell r="G6">
            <v>4</v>
          </cell>
          <cell r="I6"/>
          <cell r="J6"/>
          <cell r="K6"/>
          <cell r="L6" t="str">
            <v>YOK</v>
          </cell>
          <cell r="M6">
            <v>0</v>
          </cell>
          <cell r="N6">
            <v>0</v>
          </cell>
          <cell r="O6">
            <v>20000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</row>
        <row r="7">
          <cell r="B7" t="str">
            <v>Aynur COŞKUN</v>
          </cell>
          <cell r="C7" t="str">
            <v>Öğretmen</v>
          </cell>
          <cell r="D7" t="str">
            <v>Pazaryolu 75. Yıl Yatılı Bölge Ortaokulu</v>
          </cell>
          <cell r="E7">
            <v>0</v>
          </cell>
          <cell r="F7">
            <v>3</v>
          </cell>
          <cell r="G7">
            <v>4</v>
          </cell>
          <cell r="I7"/>
          <cell r="J7"/>
          <cell r="K7"/>
          <cell r="L7" t="str">
            <v>YOK</v>
          </cell>
          <cell r="M7">
            <v>0</v>
          </cell>
          <cell r="N7">
            <v>0</v>
          </cell>
          <cell r="O7">
            <v>20000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 t="str">
            <v>Ayşegül PEKEL</v>
          </cell>
          <cell r="C8" t="str">
            <v>Öğretmen</v>
          </cell>
          <cell r="D8" t="str">
            <v>Pazaryolu 75. Yıl Yatılı Bölge Ortaokulu</v>
          </cell>
          <cell r="E8">
            <v>0</v>
          </cell>
          <cell r="F8">
            <v>0</v>
          </cell>
          <cell r="G8">
            <v>4</v>
          </cell>
          <cell r="I8"/>
          <cell r="J8"/>
          <cell r="K8"/>
          <cell r="L8" t="str">
            <v>YOK</v>
          </cell>
          <cell r="M8">
            <v>0</v>
          </cell>
          <cell r="N8">
            <v>1</v>
          </cell>
          <cell r="O8">
            <v>20000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 t="str">
            <v>Kahraman YÜCEL</v>
          </cell>
          <cell r="C9" t="str">
            <v>Öğretmen</v>
          </cell>
          <cell r="D9" t="str">
            <v>Hazık Mehmet Efendi İmam Hatip Ortaokulu</v>
          </cell>
          <cell r="E9">
            <v>0</v>
          </cell>
          <cell r="F9">
            <v>10</v>
          </cell>
          <cell r="G9">
            <v>10</v>
          </cell>
          <cell r="I9"/>
          <cell r="J9"/>
          <cell r="K9"/>
          <cell r="L9" t="str">
            <v>YOK</v>
          </cell>
          <cell r="M9">
            <v>0</v>
          </cell>
          <cell r="N9">
            <v>0</v>
          </cell>
          <cell r="O9">
            <v>20000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Esra ARTIK</v>
          </cell>
          <cell r="C10" t="str">
            <v>Öğretmen</v>
          </cell>
          <cell r="D10" t="str">
            <v>Hazık Mehmet Efendi İmam Hatip Ortaokulu</v>
          </cell>
          <cell r="E10">
            <v>0</v>
          </cell>
          <cell r="F10">
            <v>2</v>
          </cell>
          <cell r="G10">
            <v>3</v>
          </cell>
          <cell r="I10"/>
          <cell r="J10"/>
          <cell r="K10"/>
          <cell r="L10" t="str">
            <v>VAR</v>
          </cell>
          <cell r="M10">
            <v>0</v>
          </cell>
          <cell r="N10">
            <v>0</v>
          </cell>
          <cell r="O10">
            <v>20000</v>
          </cell>
          <cell r="P10">
            <v>2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Gülten YALÇIN BÜYÜKNANE</v>
          </cell>
          <cell r="C11" t="str">
            <v>Öğretmen</v>
          </cell>
          <cell r="D11" t="str">
            <v>Hasan Basri Demirbağ Çok Programlı Anadolu Lisesi</v>
          </cell>
          <cell r="E11">
            <v>0</v>
          </cell>
          <cell r="F11">
            <v>2</v>
          </cell>
          <cell r="G11">
            <v>3</v>
          </cell>
          <cell r="I11"/>
          <cell r="J11"/>
          <cell r="K11"/>
          <cell r="L11" t="str">
            <v>VAR</v>
          </cell>
          <cell r="M11">
            <v>0</v>
          </cell>
          <cell r="N11">
            <v>1</v>
          </cell>
          <cell r="O11">
            <v>20000</v>
          </cell>
          <cell r="P11">
            <v>2</v>
          </cell>
          <cell r="Q11">
            <v>0</v>
          </cell>
          <cell r="R11">
            <v>1</v>
          </cell>
          <cell r="S11">
            <v>0</v>
          </cell>
        </row>
        <row r="12">
          <cell r="B12" t="str">
            <v>Buket Esengül KARAMAN</v>
          </cell>
          <cell r="C12" t="str">
            <v>Öğretmen</v>
          </cell>
          <cell r="D12" t="str">
            <v>Hasan Basri Demirbağ Çok Programlı Anadolu Lisesi</v>
          </cell>
          <cell r="E12">
            <v>0</v>
          </cell>
          <cell r="F12">
            <v>1</v>
          </cell>
          <cell r="G12">
            <v>4</v>
          </cell>
          <cell r="I12"/>
          <cell r="J12"/>
          <cell r="K12"/>
          <cell r="L12" t="str">
            <v>VAR</v>
          </cell>
          <cell r="M12">
            <v>0</v>
          </cell>
          <cell r="N12">
            <v>0</v>
          </cell>
          <cell r="O12">
            <v>20000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Hatice ÇETİNKAYA</v>
          </cell>
          <cell r="C13" t="str">
            <v>Öğretmen</v>
          </cell>
          <cell r="D13" t="str">
            <v>Hasan Basri Demirbağ Çok Programlı Anadolu Lisesi</v>
          </cell>
          <cell r="E13">
            <v>0</v>
          </cell>
          <cell r="F13">
            <v>2</v>
          </cell>
          <cell r="G13">
            <v>3</v>
          </cell>
          <cell r="I13"/>
          <cell r="J13"/>
          <cell r="K13"/>
          <cell r="L13" t="str">
            <v>VAR</v>
          </cell>
          <cell r="M13">
            <v>1</v>
          </cell>
          <cell r="N13">
            <v>0</v>
          </cell>
          <cell r="O13">
            <v>20000</v>
          </cell>
          <cell r="P13">
            <v>2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Nurten BİLDİRİCİ</v>
          </cell>
          <cell r="C14" t="str">
            <v>Öğretmen</v>
          </cell>
          <cell r="D14" t="str">
            <v>Hasan Basri Demirbağ Çok Programlı Anadolu Lisesi</v>
          </cell>
          <cell r="E14">
            <v>0</v>
          </cell>
          <cell r="F14">
            <v>2</v>
          </cell>
          <cell r="G14">
            <v>3</v>
          </cell>
          <cell r="I14"/>
          <cell r="J14"/>
          <cell r="K14"/>
          <cell r="L14" t="str">
            <v>YOK</v>
          </cell>
          <cell r="M14">
            <v>0</v>
          </cell>
          <cell r="N14">
            <v>0</v>
          </cell>
          <cell r="O14">
            <v>20000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Hasan AKGÜL</v>
          </cell>
          <cell r="C15" t="str">
            <v>Öğretmen</v>
          </cell>
          <cell r="D15" t="str">
            <v>Pazaryolu 75. Yıl Yatılı Bölge Ortaokulu</v>
          </cell>
          <cell r="E15">
            <v>0</v>
          </cell>
          <cell r="F15">
            <v>4</v>
          </cell>
          <cell r="L15" t="str">
            <v>VAR</v>
          </cell>
          <cell r="M15">
            <v>1</v>
          </cell>
        </row>
        <row r="16">
          <cell r="B16" t="str">
            <v>Merve ÖZDEMİR</v>
          </cell>
          <cell r="C16" t="str">
            <v>Öğretmen</v>
          </cell>
          <cell r="D16" t="str">
            <v>Hasan Basri Demirbağ Çok Programlı Anadolu Lisesi</v>
          </cell>
          <cell r="E16">
            <v>0</v>
          </cell>
          <cell r="F16">
            <v>2</v>
          </cell>
          <cell r="G16">
            <v>3</v>
          </cell>
          <cell r="I16"/>
          <cell r="J16"/>
          <cell r="K16"/>
          <cell r="L16" t="str">
            <v>YOK</v>
          </cell>
          <cell r="M16">
            <v>0</v>
          </cell>
          <cell r="N16">
            <v>0</v>
          </cell>
          <cell r="O16">
            <v>20000</v>
          </cell>
          <cell r="P16">
            <v>2</v>
          </cell>
          <cell r="Q16">
            <v>0</v>
          </cell>
          <cell r="R16">
            <v>0</v>
          </cell>
          <cell r="S16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="60" zoomScaleNormal="100" workbookViewId="0">
      <selection activeCell="U20" sqref="U20"/>
    </sheetView>
  </sheetViews>
  <sheetFormatPr defaultRowHeight="15" x14ac:dyDescent="0.25"/>
  <cols>
    <col min="1" max="1" width="11.7109375" customWidth="1"/>
    <col min="2" max="2" width="26.5703125" customWidth="1"/>
    <col min="3" max="3" width="11.7109375" customWidth="1"/>
    <col min="4" max="4" width="54.140625" customWidth="1"/>
    <col min="5" max="16" width="11.7109375" customWidth="1"/>
  </cols>
  <sheetData>
    <row r="1" spans="1:16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25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2" t="s">
        <v>16</v>
      </c>
    </row>
    <row r="4" spans="1:16" ht="29.25" customHeight="1" x14ac:dyDescent="0.25">
      <c r="A4" s="3">
        <v>1</v>
      </c>
      <c r="B4" s="4" t="str">
        <f>'[1]personel bilgi'!B9</f>
        <v>Kahraman YÜCEL</v>
      </c>
      <c r="C4" s="3" t="str">
        <f>'[1]personel bilgi'!C9</f>
        <v>Öğretmen</v>
      </c>
      <c r="D4" s="5" t="str">
        <f>'[1]personel bilgi'!D9</f>
        <v>Hazık Mehmet Efendi İmam Hatip Ortaokulu</v>
      </c>
      <c r="E4" s="6">
        <f>'[1]personel bilgi'!E9</f>
        <v>0</v>
      </c>
      <c r="F4" s="7">
        <f>'[1]personel bilgi'!F9*5+((5/12)*'[1]personel bilgi'!G9)+((5/365)*'[1]personel bilgi'!K9)</f>
        <v>54.166666666666664</v>
      </c>
      <c r="G4" s="7">
        <f>'[1]personel bilgi'!I9*-3+((-3/12)*'[1]personel bilgi'!J9)+((-3/365)*'[1]personel bilgi'!K9)</f>
        <v>0</v>
      </c>
      <c r="H4" s="7">
        <f>IF('[1]personel bilgi'!L9="var",6,0)</f>
        <v>0</v>
      </c>
      <c r="I4" s="8">
        <f>IF('[1]personel bilgi'!M9&lt;3,'[1]personel bilgi'!M9*3,6)</f>
        <v>0</v>
      </c>
      <c r="J4" s="8">
        <f>'[1]personel bilgi'!N9*1</f>
        <v>0</v>
      </c>
      <c r="K4" s="8">
        <f>IF('[1]personel bilgi'!O9&gt;15000,-1,0)</f>
        <v>-1</v>
      </c>
      <c r="L4" s="8">
        <f>'[1]personel bilgi'!P9*1</f>
        <v>0</v>
      </c>
      <c r="M4" s="8">
        <f>'[1]personel bilgi'!Q9*-15</f>
        <v>0</v>
      </c>
      <c r="N4" s="8">
        <f>'[1]personel bilgi'!R9*-10</f>
        <v>0</v>
      </c>
      <c r="O4" s="9">
        <f>'[1]personel bilgi'!S9</f>
        <v>0</v>
      </c>
      <c r="P4" s="10">
        <f t="shared" ref="P4:P16" si="0">SUM(E4:N4)</f>
        <v>53.166666666666664</v>
      </c>
    </row>
    <row r="5" spans="1:16" ht="29.25" customHeight="1" x14ac:dyDescent="0.25">
      <c r="A5" s="3">
        <v>2</v>
      </c>
      <c r="B5" s="4" t="str">
        <f>'[1]personel bilgi'!B15</f>
        <v>Hasan AKGÜL</v>
      </c>
      <c r="C5" s="3" t="str">
        <f>'[1]personel bilgi'!C15</f>
        <v>Öğretmen</v>
      </c>
      <c r="D5" s="5" t="str">
        <f>'[1]personel bilgi'!D15</f>
        <v>Pazaryolu 75. Yıl Yatılı Bölge Ortaokulu</v>
      </c>
      <c r="E5" s="6">
        <f>'[1]personel bilgi'!E15</f>
        <v>0</v>
      </c>
      <c r="F5" s="7">
        <f>'[1]personel bilgi'!F15*5+((5/12)*'[1]personel bilgi'!G7)+((5/365)*'[1]personel bilgi'!K7)</f>
        <v>21.666666666666668</v>
      </c>
      <c r="G5" s="7">
        <f>'[1]personel bilgi'!I7*-3+((-3/12)*'[1]personel bilgi'!J7)+((-3/365)*'[1]personel bilgi'!K7)</f>
        <v>0</v>
      </c>
      <c r="H5" s="7">
        <f>IF('[1]personel bilgi'!L15="var",6,0)</f>
        <v>6</v>
      </c>
      <c r="I5" s="8">
        <f>IF('[1]personel bilgi'!M15&lt;3,'[1]personel bilgi'!M15*3,6)</f>
        <v>3</v>
      </c>
      <c r="J5" s="8">
        <f>'[1]personel bilgi'!N7*1</f>
        <v>0</v>
      </c>
      <c r="K5" s="8">
        <f>IF('[1]personel bilgi'!O7&gt;15000,-1,0)</f>
        <v>-1</v>
      </c>
      <c r="L5" s="8">
        <f>'[1]personel bilgi'!P7*1</f>
        <v>0</v>
      </c>
      <c r="M5" s="8">
        <f>'[1]personel bilgi'!Q7*-15</f>
        <v>0</v>
      </c>
      <c r="N5" s="8">
        <f>'[1]personel bilgi'!R7*-10</f>
        <v>0</v>
      </c>
      <c r="O5" s="9">
        <f>'[1]personel bilgi'!S7</f>
        <v>0</v>
      </c>
      <c r="P5" s="10">
        <f t="shared" si="0"/>
        <v>29.666666666666668</v>
      </c>
    </row>
    <row r="6" spans="1:16" ht="29.25" customHeight="1" x14ac:dyDescent="0.25">
      <c r="A6" s="3">
        <v>3</v>
      </c>
      <c r="B6" s="4" t="str">
        <f>'[1]personel bilgi'!B13</f>
        <v>Hatice ÇETİNKAYA</v>
      </c>
      <c r="C6" s="3" t="str">
        <f>'[1]personel bilgi'!C13</f>
        <v>Öğretmen</v>
      </c>
      <c r="D6" s="5" t="str">
        <f>'[1]personel bilgi'!D13</f>
        <v>Hasan Basri Demirbağ Çok Programlı Anadolu Lisesi</v>
      </c>
      <c r="E6" s="6">
        <f>'[1]personel bilgi'!E13</f>
        <v>0</v>
      </c>
      <c r="F6" s="7">
        <f>'[1]personel bilgi'!F13*5+((5/12)*'[1]personel bilgi'!G13)+((5/365)*'[1]personel bilgi'!K13)</f>
        <v>11.25</v>
      </c>
      <c r="G6" s="7">
        <f>'[1]personel bilgi'!I13*-3+((-3/12)*'[1]personel bilgi'!J13)+((-3/365)*'[1]personel bilgi'!K13)</f>
        <v>0</v>
      </c>
      <c r="H6" s="7">
        <f>IF('[1]personel bilgi'!L13="var",6,0)</f>
        <v>6</v>
      </c>
      <c r="I6" s="8">
        <f>IF('[1]personel bilgi'!M13&lt;3,'[1]personel bilgi'!M13*3,6)</f>
        <v>3</v>
      </c>
      <c r="J6" s="8">
        <f>'[1]personel bilgi'!N13*1</f>
        <v>0</v>
      </c>
      <c r="K6" s="8">
        <f>IF('[1]personel bilgi'!O13&gt;15000,-1,0)</f>
        <v>-1</v>
      </c>
      <c r="L6" s="8">
        <f>'[1]personel bilgi'!P13*1</f>
        <v>2</v>
      </c>
      <c r="M6" s="8">
        <f>'[1]personel bilgi'!Q13*-15</f>
        <v>0</v>
      </c>
      <c r="N6" s="8">
        <f>'[1]personel bilgi'!R13*-10</f>
        <v>0</v>
      </c>
      <c r="O6" s="9">
        <f>'[1]personel bilgi'!S13</f>
        <v>0</v>
      </c>
      <c r="P6" s="10">
        <f t="shared" si="0"/>
        <v>21.25</v>
      </c>
    </row>
    <row r="7" spans="1:16" ht="29.25" customHeight="1" x14ac:dyDescent="0.25">
      <c r="A7" s="3">
        <v>4</v>
      </c>
      <c r="B7" s="4" t="str">
        <f>'[1]personel bilgi'!B10</f>
        <v>Esra ARTIK</v>
      </c>
      <c r="C7" s="3" t="str">
        <f>'[1]personel bilgi'!C10</f>
        <v>Öğretmen</v>
      </c>
      <c r="D7" s="5" t="str">
        <f>'[1]personel bilgi'!D10</f>
        <v>Hazık Mehmet Efendi İmam Hatip Ortaokulu</v>
      </c>
      <c r="E7" s="6">
        <f>'[1]personel bilgi'!E10</f>
        <v>0</v>
      </c>
      <c r="F7" s="7">
        <f>'[1]personel bilgi'!F10*5+((5/12)*'[1]personel bilgi'!G10)+((5/365)*'[1]personel bilgi'!K10)</f>
        <v>11.25</v>
      </c>
      <c r="G7" s="7">
        <f>'[1]personel bilgi'!I10*-3+((-3/12)*'[1]personel bilgi'!J10)+((-3/365)*'[1]personel bilgi'!K10)</f>
        <v>0</v>
      </c>
      <c r="H7" s="7">
        <f>IF('[1]personel bilgi'!L10="var",6,0)</f>
        <v>6</v>
      </c>
      <c r="I7" s="8">
        <f>IF('[1]personel bilgi'!M10&lt;3,'[1]personel bilgi'!M10*3,6)</f>
        <v>0</v>
      </c>
      <c r="J7" s="8">
        <f>'[1]personel bilgi'!N10*1</f>
        <v>0</v>
      </c>
      <c r="K7" s="8">
        <f>IF('[1]personel bilgi'!O10&gt;15000,-1,0)</f>
        <v>-1</v>
      </c>
      <c r="L7" s="8">
        <f>'[1]personel bilgi'!P10*1</f>
        <v>2</v>
      </c>
      <c r="M7" s="8">
        <f>'[1]personel bilgi'!Q10*-15</f>
        <v>0</v>
      </c>
      <c r="N7" s="8">
        <f>'[1]personel bilgi'!R10*-10</f>
        <v>0</v>
      </c>
      <c r="O7" s="9">
        <f>'[1]personel bilgi'!S10</f>
        <v>0</v>
      </c>
      <c r="P7" s="10">
        <f t="shared" si="0"/>
        <v>18.25</v>
      </c>
    </row>
    <row r="8" spans="1:16" ht="29.25" customHeight="1" x14ac:dyDescent="0.25">
      <c r="A8" s="3">
        <v>5</v>
      </c>
      <c r="B8" s="4" t="str">
        <f>'[1]personel bilgi'!B7</f>
        <v>Aynur COŞKUN</v>
      </c>
      <c r="C8" s="3" t="str">
        <f>'[1]personel bilgi'!C7</f>
        <v>Öğretmen</v>
      </c>
      <c r="D8" s="5" t="str">
        <f>'[1]personel bilgi'!D7</f>
        <v>Pazaryolu 75. Yıl Yatılı Bölge Ortaokulu</v>
      </c>
      <c r="E8" s="6">
        <f>'[1]personel bilgi'!E7</f>
        <v>0</v>
      </c>
      <c r="F8" s="7">
        <f>'[1]personel bilgi'!F7*5+((5/12)*'[1]personel bilgi'!G7)+((5/365)*'[1]personel bilgi'!K7)</f>
        <v>16.666666666666668</v>
      </c>
      <c r="G8" s="7">
        <f>'[1]personel bilgi'!I7*-3+((-3/12)*'[1]personel bilgi'!J7)+((-3/365)*'[1]personel bilgi'!K7)</f>
        <v>0</v>
      </c>
      <c r="H8" s="7">
        <f>IF('[1]personel bilgi'!L7="var",6,0)</f>
        <v>0</v>
      </c>
      <c r="I8" s="8">
        <f>IF('[1]personel bilgi'!M7&lt;3,'[1]personel bilgi'!M7*3,6)</f>
        <v>0</v>
      </c>
      <c r="J8" s="8">
        <f>'[1]personel bilgi'!N7*1</f>
        <v>0</v>
      </c>
      <c r="K8" s="8">
        <f>IF('[1]personel bilgi'!O7&gt;15000,-1,0)</f>
        <v>-1</v>
      </c>
      <c r="L8" s="8">
        <f>'[1]personel bilgi'!P7*1</f>
        <v>0</v>
      </c>
      <c r="M8" s="8">
        <f>'[1]personel bilgi'!Q7*-15</f>
        <v>0</v>
      </c>
      <c r="N8" s="8">
        <f>'[1]personel bilgi'!R7*-10</f>
        <v>0</v>
      </c>
      <c r="O8" s="9">
        <f>'[1]personel bilgi'!S7</f>
        <v>0</v>
      </c>
      <c r="P8" s="10">
        <f t="shared" si="0"/>
        <v>15.666666666666668</v>
      </c>
    </row>
    <row r="9" spans="1:16" ht="29.25" customHeight="1" x14ac:dyDescent="0.25">
      <c r="A9" s="3">
        <v>6</v>
      </c>
      <c r="B9" s="4" t="str">
        <f>'[1]personel bilgi'!B12</f>
        <v>Buket Esengül KARAMAN</v>
      </c>
      <c r="C9" s="3" t="str">
        <f>'[1]personel bilgi'!C12</f>
        <v>Öğretmen</v>
      </c>
      <c r="D9" s="5" t="str">
        <f>'[1]personel bilgi'!D12</f>
        <v>Hasan Basri Demirbağ Çok Programlı Anadolu Lisesi</v>
      </c>
      <c r="E9" s="6">
        <f>'[1]personel bilgi'!E12</f>
        <v>0</v>
      </c>
      <c r="F9" s="7">
        <f>'[1]personel bilgi'!F12*5+((5/12)*'[1]personel bilgi'!G12)+((5/365)*'[1]personel bilgi'!K12)</f>
        <v>6.666666666666667</v>
      </c>
      <c r="G9" s="7">
        <f>'[1]personel bilgi'!I12*-3+((-3/12)*'[1]personel bilgi'!J12)+((-3/365)*'[1]personel bilgi'!K12)</f>
        <v>0</v>
      </c>
      <c r="H9" s="7">
        <f>IF('[1]personel bilgi'!L12="var",6,0)</f>
        <v>6</v>
      </c>
      <c r="I9" s="8">
        <f>IF('[1]personel bilgi'!M12&lt;3,'[1]personel bilgi'!M12*3,6)</f>
        <v>0</v>
      </c>
      <c r="J9" s="8">
        <f>'[1]personel bilgi'!N12*1</f>
        <v>0</v>
      </c>
      <c r="K9" s="8">
        <f>IF('[1]personel bilgi'!O12&gt;15000,-1,0)</f>
        <v>-1</v>
      </c>
      <c r="L9" s="8">
        <f>'[1]personel bilgi'!P12*1</f>
        <v>1</v>
      </c>
      <c r="M9" s="8">
        <f>'[1]personel bilgi'!Q12*-15</f>
        <v>0</v>
      </c>
      <c r="N9" s="8">
        <f>'[1]personel bilgi'!R12*-10</f>
        <v>0</v>
      </c>
      <c r="O9" s="9">
        <f>'[1]personel bilgi'!S12</f>
        <v>0</v>
      </c>
      <c r="P9" s="10">
        <f t="shared" si="0"/>
        <v>12.666666666666668</v>
      </c>
    </row>
    <row r="10" spans="1:16" ht="29.25" customHeight="1" x14ac:dyDescent="0.25">
      <c r="A10" s="3">
        <v>7</v>
      </c>
      <c r="B10" s="4" t="str">
        <f>'[1]personel bilgi'!B14</f>
        <v>Nurten BİLDİRİCİ</v>
      </c>
      <c r="C10" s="3" t="str">
        <f>'[1]personel bilgi'!C14</f>
        <v>Öğretmen</v>
      </c>
      <c r="D10" s="5" t="str">
        <f>'[1]personel bilgi'!D14</f>
        <v>Hasan Basri Demirbağ Çok Programlı Anadolu Lisesi</v>
      </c>
      <c r="E10" s="6">
        <f>'[1]personel bilgi'!E14</f>
        <v>0</v>
      </c>
      <c r="F10" s="7">
        <f>'[1]personel bilgi'!F14*5+((5/12)*'[1]personel bilgi'!G14)+((5/365)*'[1]personel bilgi'!K14)</f>
        <v>11.25</v>
      </c>
      <c r="G10" s="7">
        <f>'[1]personel bilgi'!I14*-3+((-3/12)*'[1]personel bilgi'!J14)+((-3/365)*'[1]personel bilgi'!K14)</f>
        <v>0</v>
      </c>
      <c r="H10" s="7">
        <f>IF('[1]personel bilgi'!L14="var",6,0)</f>
        <v>0</v>
      </c>
      <c r="I10" s="8">
        <f>IF('[1]personel bilgi'!M14&lt;3,'[1]personel bilgi'!M14*3,6)</f>
        <v>0</v>
      </c>
      <c r="J10" s="8">
        <f>'[1]personel bilgi'!N14*1</f>
        <v>0</v>
      </c>
      <c r="K10" s="8">
        <f>IF('[1]personel bilgi'!O14&gt;15000,-1,0)</f>
        <v>-1</v>
      </c>
      <c r="L10" s="8">
        <f>'[1]personel bilgi'!P14*1</f>
        <v>2</v>
      </c>
      <c r="M10" s="8">
        <f>'[1]personel bilgi'!Q14*-15</f>
        <v>0</v>
      </c>
      <c r="N10" s="8">
        <f>'[1]personel bilgi'!R14*-10</f>
        <v>0</v>
      </c>
      <c r="O10" s="9">
        <f>'[1]personel bilgi'!S14</f>
        <v>0</v>
      </c>
      <c r="P10" s="10">
        <f t="shared" si="0"/>
        <v>12.25</v>
      </c>
    </row>
    <row r="11" spans="1:16" ht="29.25" customHeight="1" x14ac:dyDescent="0.25">
      <c r="A11" s="3">
        <v>8</v>
      </c>
      <c r="B11" s="4" t="str">
        <f>'[1]personel bilgi'!B16</f>
        <v>Merve ÖZDEMİR</v>
      </c>
      <c r="C11" s="3" t="str">
        <f>'[1]personel bilgi'!C16</f>
        <v>Öğretmen</v>
      </c>
      <c r="D11" s="5" t="str">
        <f>'[1]personel bilgi'!D16</f>
        <v>Hasan Basri Demirbağ Çok Programlı Anadolu Lisesi</v>
      </c>
      <c r="E11" s="6">
        <f>'[1]personel bilgi'!E16</f>
        <v>0</v>
      </c>
      <c r="F11" s="7">
        <f>'[1]personel bilgi'!F16*5+((5/12)*'[1]personel bilgi'!G16)+((5/365)*'[1]personel bilgi'!K16)</f>
        <v>11.25</v>
      </c>
      <c r="G11" s="7">
        <f>'[1]personel bilgi'!I16*-3+((-3/12)*'[1]personel bilgi'!J16)+((-3/365)*'[1]personel bilgi'!K16)</f>
        <v>0</v>
      </c>
      <c r="H11" s="7">
        <f>IF('[1]personel bilgi'!L16="var",6,0)</f>
        <v>0</v>
      </c>
      <c r="I11" s="8">
        <f>IF('[1]personel bilgi'!M16&lt;3,'[1]personel bilgi'!M16*3,6)</f>
        <v>0</v>
      </c>
      <c r="J11" s="8">
        <f>'[1]personel bilgi'!N16*1</f>
        <v>0</v>
      </c>
      <c r="K11" s="8">
        <f>IF('[1]personel bilgi'!O16&gt;15000,-1,0)</f>
        <v>-1</v>
      </c>
      <c r="L11" s="8">
        <f>'[1]personel bilgi'!P16*1</f>
        <v>2</v>
      </c>
      <c r="M11" s="8">
        <f>'[1]personel bilgi'!Q16*-15</f>
        <v>0</v>
      </c>
      <c r="N11" s="8">
        <f>'[1]personel bilgi'!R16*-10</f>
        <v>0</v>
      </c>
      <c r="O11" s="9">
        <f>'[1]personel bilgi'!S16</f>
        <v>0</v>
      </c>
      <c r="P11" s="10">
        <f t="shared" si="0"/>
        <v>12.25</v>
      </c>
    </row>
    <row r="12" spans="1:16" ht="29.25" customHeight="1" x14ac:dyDescent="0.25">
      <c r="A12" s="3">
        <v>9</v>
      </c>
      <c r="B12" s="4" t="str">
        <f>'[1]personel bilgi'!B11</f>
        <v>Gülten YALÇIN BÜYÜKNANE</v>
      </c>
      <c r="C12" s="3" t="str">
        <f>'[1]personel bilgi'!C11</f>
        <v>Öğretmen</v>
      </c>
      <c r="D12" s="5" t="str">
        <f>'[1]personel bilgi'!D11</f>
        <v>Hasan Basri Demirbağ Çok Programlı Anadolu Lisesi</v>
      </c>
      <c r="E12" s="6">
        <f>'[1]personel bilgi'!E11</f>
        <v>0</v>
      </c>
      <c r="F12" s="7">
        <f>'[1]personel bilgi'!F11*5+((5/12)*'[1]personel bilgi'!G11)+((5/365)*'[1]personel bilgi'!K11)</f>
        <v>11.25</v>
      </c>
      <c r="G12" s="7">
        <f>'[1]personel bilgi'!I11*-3+((-3/12)*'[1]personel bilgi'!J11)+((-3/365)*'[1]personel bilgi'!K11)</f>
        <v>0</v>
      </c>
      <c r="H12" s="7">
        <f>IF('[1]personel bilgi'!L11="var",6,0)</f>
        <v>6</v>
      </c>
      <c r="I12" s="8">
        <f>IF('[1]personel bilgi'!M11&lt;3,'[1]personel bilgi'!M11*3,6)</f>
        <v>0</v>
      </c>
      <c r="J12" s="8">
        <f>'[1]personel bilgi'!N11*1</f>
        <v>1</v>
      </c>
      <c r="K12" s="8">
        <f>IF('[1]personel bilgi'!O11&gt;15000,-1,0)</f>
        <v>-1</v>
      </c>
      <c r="L12" s="8">
        <f>'[1]personel bilgi'!P11*1</f>
        <v>2</v>
      </c>
      <c r="M12" s="8">
        <f>'[1]personel bilgi'!Q11*-15</f>
        <v>0</v>
      </c>
      <c r="N12" s="8">
        <f>'[1]personel bilgi'!R11*-10</f>
        <v>-10</v>
      </c>
      <c r="O12" s="9">
        <f>'[1]personel bilgi'!S11</f>
        <v>0</v>
      </c>
      <c r="P12" s="10">
        <f t="shared" si="0"/>
        <v>9.25</v>
      </c>
    </row>
    <row r="13" spans="1:16" ht="29.25" customHeight="1" x14ac:dyDescent="0.25">
      <c r="A13" s="3">
        <v>10</v>
      </c>
      <c r="B13" s="4" t="str">
        <f>'[1]personel bilgi'!B5</f>
        <v xml:space="preserve">Sönmez ÇİÇEK YAŞAR </v>
      </c>
      <c r="C13" s="3" t="str">
        <f>'[1]personel bilgi'!C5</f>
        <v>Öğretmen</v>
      </c>
      <c r="D13" s="5" t="str">
        <f>'[1]personel bilgi'!D5</f>
        <v>Hazık Mehmet Efendi İmam Hatip Ortaokulu</v>
      </c>
      <c r="E13" s="6">
        <f>'[1]personel bilgi'!E5</f>
        <v>0</v>
      </c>
      <c r="F13" s="7">
        <f>'[1]personel bilgi'!F5*5+((5/12)*'[1]personel bilgi'!G5)+((5/365)*'[1]personel bilgi'!K5)</f>
        <v>0.83333333333333337</v>
      </c>
      <c r="G13" s="7">
        <f>'[1]personel bilgi'!I5*-3+((-3/12)*'[1]personel bilgi'!J5)+((-3/365)*'[1]personel bilgi'!K5)</f>
        <v>0</v>
      </c>
      <c r="H13" s="7">
        <f>IF('[1]personel bilgi'!L5="var",6,0)</f>
        <v>6</v>
      </c>
      <c r="I13" s="8">
        <f>IF('[1]personel bilgi'!M5&lt;3,'[1]personel bilgi'!M5*3,6)</f>
        <v>3</v>
      </c>
      <c r="J13" s="8">
        <f>'[1]personel bilgi'!N5*1</f>
        <v>0</v>
      </c>
      <c r="K13" s="8">
        <f>IF('[1]personel bilgi'!O5&gt;15000,-1,0)</f>
        <v>-1</v>
      </c>
      <c r="L13" s="8">
        <f>'[1]personel bilgi'!P5*1</f>
        <v>0</v>
      </c>
      <c r="M13" s="8">
        <f>'[1]personel bilgi'!Q5*-15</f>
        <v>0</v>
      </c>
      <c r="N13" s="8">
        <f>'[1]personel bilgi'!R5*-10</f>
        <v>0</v>
      </c>
      <c r="O13" s="9">
        <f>'[1]personel bilgi'!S5</f>
        <v>0</v>
      </c>
      <c r="P13" s="10">
        <f t="shared" si="0"/>
        <v>8.8333333333333321</v>
      </c>
    </row>
    <row r="14" spans="1:16" ht="29.25" customHeight="1" x14ac:dyDescent="0.25">
      <c r="A14" s="3">
        <v>11</v>
      </c>
      <c r="B14" s="4" t="str">
        <f>'[1]personel bilgi'!B4</f>
        <v>Yasemin ACAR</v>
      </c>
      <c r="C14" s="3" t="str">
        <f>'[1]personel bilgi'!C4</f>
        <v>Öğretmen</v>
      </c>
      <c r="D14" s="5" t="str">
        <f>'[1]personel bilgi'!D4</f>
        <v>Pazaryolu 75. Yıl Yatılı Bölge Ortaokulu</v>
      </c>
      <c r="E14" s="6">
        <f>'[1]personel bilgi'!E4</f>
        <v>0</v>
      </c>
      <c r="F14" s="7">
        <f>'[1]personel bilgi'!F4*5+((5/12)*'[1]personel bilgi'!G4)+((5/365)*'[1]personel bilgi'!K4)</f>
        <v>6.666666666666667</v>
      </c>
      <c r="G14" s="7">
        <f>'[1]personel bilgi'!I4*-3+((-3/12)*'[1]personel bilgi'!J4)+((-3/365)*'[1]personel bilgi'!K4)</f>
        <v>0</v>
      </c>
      <c r="H14" s="7">
        <f>IF('[1]personel bilgi'!L4="var",6,0)</f>
        <v>0</v>
      </c>
      <c r="I14" s="8">
        <f>IF('[1]personel bilgi'!M4&lt;3,'[1]personel bilgi'!M4*3,6)</f>
        <v>0</v>
      </c>
      <c r="J14" s="8">
        <f>'[1]personel bilgi'!N4*1</f>
        <v>0</v>
      </c>
      <c r="K14" s="8">
        <f>IF('[1]personel bilgi'!O4&gt;15000,-1,0)</f>
        <v>-1</v>
      </c>
      <c r="L14" s="8">
        <f>'[1]personel bilgi'!P4*1</f>
        <v>1</v>
      </c>
      <c r="M14" s="8">
        <f>'[1]personel bilgi'!Q4*-15</f>
        <v>0</v>
      </c>
      <c r="N14" s="8">
        <f>'[1]personel bilgi'!R4*-10</f>
        <v>0</v>
      </c>
      <c r="O14" s="9">
        <f>'[1]personel bilgi'!S4</f>
        <v>0</v>
      </c>
      <c r="P14" s="10">
        <f t="shared" si="0"/>
        <v>6.666666666666667</v>
      </c>
    </row>
    <row r="15" spans="1:16" ht="29.25" customHeight="1" x14ac:dyDescent="0.25">
      <c r="A15" s="3">
        <v>12</v>
      </c>
      <c r="B15" s="4" t="str">
        <f>'[1]personel bilgi'!B6</f>
        <v>Serenay ATAY</v>
      </c>
      <c r="C15" s="3" t="str">
        <f>'[1]personel bilgi'!C6</f>
        <v>Öğretmen</v>
      </c>
      <c r="D15" s="5" t="str">
        <f>'[1]personel bilgi'!D6</f>
        <v>Pazaryolu 75. Yıl Yatılı Bölge Ortaokulu</v>
      </c>
      <c r="E15" s="6">
        <f>'[1]personel bilgi'!E6</f>
        <v>0</v>
      </c>
      <c r="F15" s="7">
        <f>'[1]personel bilgi'!F6*5+((5/12)*'[1]personel bilgi'!G6)+((5/365)*'[1]personel bilgi'!K6)</f>
        <v>6.666666666666667</v>
      </c>
      <c r="G15" s="7">
        <f>'[1]personel bilgi'!I6*-3+((-3/12)*'[1]personel bilgi'!J6)+((-3/365)*'[1]personel bilgi'!K6)</f>
        <v>0</v>
      </c>
      <c r="H15" s="7">
        <f>IF('[1]personel bilgi'!L6="var",6,0)</f>
        <v>0</v>
      </c>
      <c r="I15" s="8">
        <f>IF('[1]personel bilgi'!M6&lt;3,'[1]personel bilgi'!M6*3,6)</f>
        <v>0</v>
      </c>
      <c r="J15" s="8">
        <f>'[1]personel bilgi'!N6*1</f>
        <v>0</v>
      </c>
      <c r="K15" s="8">
        <f>IF('[1]personel bilgi'!O6&gt;15000,-1,0)</f>
        <v>-1</v>
      </c>
      <c r="L15" s="8">
        <f>'[1]personel bilgi'!P6*1</f>
        <v>1</v>
      </c>
      <c r="M15" s="8">
        <f>'[1]personel bilgi'!Q6*-15</f>
        <v>0</v>
      </c>
      <c r="N15" s="8">
        <f>'[1]personel bilgi'!R6*-10</f>
        <v>0</v>
      </c>
      <c r="O15" s="9">
        <f>'[1]personel bilgi'!S6</f>
        <v>0</v>
      </c>
      <c r="P15" s="10">
        <f t="shared" si="0"/>
        <v>6.666666666666667</v>
      </c>
    </row>
    <row r="16" spans="1:16" ht="29.25" customHeight="1" x14ac:dyDescent="0.25">
      <c r="A16" s="3">
        <v>13</v>
      </c>
      <c r="B16" s="4" t="str">
        <f>'[1]personel bilgi'!B8</f>
        <v>Ayşegül PEKEL</v>
      </c>
      <c r="C16" s="3" t="str">
        <f>'[1]personel bilgi'!C8</f>
        <v>Öğretmen</v>
      </c>
      <c r="D16" s="5" t="str">
        <f>'[1]personel bilgi'!D8</f>
        <v>Pazaryolu 75. Yıl Yatılı Bölge Ortaokulu</v>
      </c>
      <c r="E16" s="6">
        <f>'[1]personel bilgi'!E8</f>
        <v>0</v>
      </c>
      <c r="F16" s="7">
        <f>'[1]personel bilgi'!F8*5+((5/12)*'[1]personel bilgi'!G8)+((5/365)*'[1]personel bilgi'!K8)</f>
        <v>1.6666666666666667</v>
      </c>
      <c r="G16" s="7">
        <f>'[1]personel bilgi'!I8*-3+((-3/12)*'[1]personel bilgi'!J8)+((-3/365)*'[1]personel bilgi'!K8)</f>
        <v>0</v>
      </c>
      <c r="H16" s="7">
        <f>IF('[1]personel bilgi'!L8="var",6,0)</f>
        <v>0</v>
      </c>
      <c r="I16" s="8">
        <f>IF('[1]personel bilgi'!M8&lt;3,'[1]personel bilgi'!M8*3,6)</f>
        <v>0</v>
      </c>
      <c r="J16" s="8">
        <f>'[1]personel bilgi'!N8*1</f>
        <v>1</v>
      </c>
      <c r="K16" s="8">
        <f>IF('[1]personel bilgi'!O8&gt;15000,-1,0)</f>
        <v>-1</v>
      </c>
      <c r="L16" s="8">
        <f>'[1]personel bilgi'!P8*1</f>
        <v>0</v>
      </c>
      <c r="M16" s="8">
        <f>'[1]personel bilgi'!Q8*-15</f>
        <v>0</v>
      </c>
      <c r="N16" s="8">
        <f>'[1]personel bilgi'!R8*-10</f>
        <v>0</v>
      </c>
      <c r="O16" s="9">
        <f>'[1]personel bilgi'!S8</f>
        <v>0</v>
      </c>
      <c r="P16" s="10">
        <f t="shared" si="0"/>
        <v>1.666666666666667</v>
      </c>
    </row>
    <row r="18" spans="1:16" x14ac:dyDescent="0.25">
      <c r="A18" s="11" t="s">
        <v>17</v>
      </c>
      <c r="B18" s="37" t="s">
        <v>18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6" x14ac:dyDescent="0.25">
      <c r="E19" s="12"/>
      <c r="F19" s="12"/>
      <c r="G19" s="12"/>
      <c r="H19" s="12"/>
    </row>
    <row r="20" spans="1:16" ht="15.75" thickBot="1" x14ac:dyDescent="0.3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B21" s="15" t="s">
        <v>19</v>
      </c>
      <c r="C21" s="16"/>
      <c r="D21" s="17" t="s">
        <v>20</v>
      </c>
      <c r="E21" s="38" t="s">
        <v>20</v>
      </c>
      <c r="F21" s="38"/>
      <c r="G21" s="38"/>
      <c r="H21" s="38" t="s">
        <v>20</v>
      </c>
      <c r="I21" s="38"/>
      <c r="J21" s="38"/>
      <c r="K21" s="38"/>
      <c r="L21" s="16"/>
      <c r="M21" s="38" t="s">
        <v>20</v>
      </c>
      <c r="N21" s="38"/>
      <c r="O21" s="38"/>
      <c r="P21" s="39"/>
    </row>
    <row r="22" spans="1:16" x14ac:dyDescent="0.25">
      <c r="B22" s="18"/>
      <c r="C22" s="19"/>
      <c r="D22" s="20"/>
      <c r="E22" s="25"/>
      <c r="F22" s="25"/>
      <c r="G22" s="25"/>
      <c r="H22" s="25"/>
      <c r="I22" s="25"/>
      <c r="J22" s="25"/>
      <c r="K22" s="25"/>
      <c r="L22" s="19"/>
      <c r="M22" s="25"/>
      <c r="N22" s="25"/>
      <c r="O22" s="25"/>
      <c r="P22" s="27"/>
    </row>
    <row r="23" spans="1:16" x14ac:dyDescent="0.25">
      <c r="B23" s="18" t="s">
        <v>21</v>
      </c>
      <c r="C23" s="19"/>
      <c r="D23" s="20" t="s">
        <v>22</v>
      </c>
      <c r="E23" s="25" t="s">
        <v>23</v>
      </c>
      <c r="F23" s="25"/>
      <c r="G23" s="25"/>
      <c r="H23" s="26" t="s">
        <v>24</v>
      </c>
      <c r="I23" s="26"/>
      <c r="J23" s="26"/>
      <c r="K23" s="26"/>
      <c r="L23" s="19"/>
      <c r="M23" s="25" t="s">
        <v>25</v>
      </c>
      <c r="N23" s="25"/>
      <c r="O23" s="25"/>
      <c r="P23" s="27"/>
    </row>
    <row r="24" spans="1:16" ht="15.75" thickBot="1" x14ac:dyDescent="0.3">
      <c r="B24" s="21" t="s">
        <v>26</v>
      </c>
      <c r="C24" s="22"/>
      <c r="D24" s="23" t="s">
        <v>27</v>
      </c>
      <c r="E24" s="28" t="s">
        <v>28</v>
      </c>
      <c r="F24" s="29"/>
      <c r="G24" s="29"/>
      <c r="H24" s="28" t="s">
        <v>29</v>
      </c>
      <c r="I24" s="29"/>
      <c r="J24" s="29"/>
      <c r="K24" s="29"/>
      <c r="L24" s="24"/>
      <c r="M24" s="28" t="s">
        <v>30</v>
      </c>
      <c r="N24" s="29"/>
      <c r="O24" s="29"/>
      <c r="P24" s="30"/>
    </row>
  </sheetData>
  <mergeCells count="14">
    <mergeCell ref="E22:G22"/>
    <mergeCell ref="H22:K22"/>
    <mergeCell ref="M22:P22"/>
    <mergeCell ref="A1:P2"/>
    <mergeCell ref="B18:N18"/>
    <mergeCell ref="E21:G21"/>
    <mergeCell ref="H21:K21"/>
    <mergeCell ref="M21:P21"/>
    <mergeCell ref="E23:G23"/>
    <mergeCell ref="H23:K23"/>
    <mergeCell ref="M23:P23"/>
    <mergeCell ref="E24:G24"/>
    <mergeCell ref="H24:K24"/>
    <mergeCell ref="M24:P24"/>
  </mergeCells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geçici sıralama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2019-02-15T13:31:34Z</dcterms:modified>
</cp:coreProperties>
</file>